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firstSheet="1" activeTab="1"/>
  </bookViews>
  <sheets>
    <sheet name="РФФПП" sheetId="1" r:id="rId1"/>
    <sheet name="МБТ" sheetId="2" r:id="rId2"/>
  </sheets>
  <definedNames/>
  <calcPr fullCalcOnLoad="1"/>
</workbook>
</file>

<file path=xl/sharedStrings.xml><?xml version="1.0" encoding="utf-8"?>
<sst xmlns="http://schemas.openxmlformats.org/spreadsheetml/2006/main" count="91" uniqueCount="53">
  <si>
    <t>Наименование</t>
  </si>
  <si>
    <t>№/№ п/п</t>
  </si>
  <si>
    <t>ИТОГО</t>
  </si>
  <si>
    <t xml:space="preserve">  </t>
  </si>
  <si>
    <t xml:space="preserve">                                                                                           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</si>
  <si>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</si>
  <si>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</si>
  <si>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</si>
  <si>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</si>
  <si>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</si>
  <si>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</si>
  <si>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</si>
  <si>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</si>
  <si>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</si>
  <si>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</si>
  <si>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</si>
  <si>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</si>
  <si>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</si>
  <si>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10</t>
  </si>
  <si>
    <t>2018г.</t>
  </si>
  <si>
    <t>2019г.</t>
  </si>
  <si>
    <t>к Решению районного Совета депутатов "О районном бюджете на 2018 год и  плановый период 2019 - 2020 годов"</t>
  </si>
  <si>
    <t>2020г.</t>
  </si>
  <si>
    <t>Районный фонд финансовой поддержки поселений на 2018 год и плановый период 2019 и 2020 годы</t>
  </si>
  <si>
    <t>14.12.2017  .№  27-161р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</si>
  <si>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</si>
  <si>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</si>
  <si>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    Иные межбюджетные трансферты, всего (тыс. рублей)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</si>
  <si>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</si>
  <si>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</si>
  <si>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</si>
  <si>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</si>
  <si>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</si>
  <si>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</si>
  <si>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</si>
  <si>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</si>
  <si>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</si>
  <si>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</si>
  <si>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 xml:space="preserve">Иные межбюджетные трансферты сельсоветов на 2018 год 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</si>
  <si>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отдельных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</si>
  <si>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</si>
  <si>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</si>
  <si>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</si>
  <si>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</si>
  <si>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</si>
  <si>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</si>
  <si>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</si>
  <si>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Субвенция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</si>
  <si>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Приложение 12</t>
  </si>
  <si>
    <t>К  Решению районного Совета депутатов "Об утверждении отчета об исполнении районного бюджета за 2018 год</t>
  </si>
  <si>
    <t>Утверждено в решении о бюджете</t>
  </si>
  <si>
    <t>Исполнено</t>
  </si>
  <si>
    <t>Исполнено в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</si>
</sst>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39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170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170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2" fontId="4" fillId="33" borderId="20" xfId="0" applyNumberFormat="1" applyFont="1" applyFill="1" applyBorder="1" applyAlignment="1">
      <alignment horizontal="center" vertical="center" textRotation="90" wrapText="1"/>
    </xf>
    <xf numFmtId="2" fontId="4" fillId="33" borderId="21" xfId="0" applyNumberFormat="1" applyFont="1" applyFill="1" applyBorder="1" applyAlignment="1">
      <alignment horizontal="center" vertical="center" textRotation="90" wrapText="1"/>
    </xf>
    <xf numFmtId="2" fontId="4" fillId="33" borderId="22" xfId="0" applyNumberFormat="1" applyFont="1" applyFill="1" applyBorder="1" applyAlignment="1">
      <alignment horizontal="center" vertical="center" textRotation="90" wrapText="1"/>
    </xf>
    <xf numFmtId="2" fontId="4" fillId="33" borderId="20" xfId="0" applyNumberFormat="1" applyFont="1" applyFill="1" applyBorder="1" applyAlignment="1">
      <alignment horizontal="center" vertical="justify" textRotation="90" wrapText="1"/>
    </xf>
    <xf numFmtId="2" fontId="4" fillId="33" borderId="21" xfId="0" applyNumberFormat="1" applyFont="1" applyFill="1" applyBorder="1" applyAlignment="1">
      <alignment horizontal="center" vertical="justify" textRotation="90" wrapText="1"/>
    </xf>
    <xf numFmtId="2" fontId="4" fillId="33" borderId="22" xfId="0" applyNumberFormat="1" applyFont="1" applyFill="1" applyBorder="1" applyAlignment="1">
      <alignment horizontal="center" vertical="justify" textRotation="90" wrapText="1"/>
    </xf>
    <xf numFmtId="0" fontId="4" fillId="33" borderId="20" xfId="0" applyNumberFormat="1" applyFont="1" applyFill="1" applyBorder="1" applyAlignment="1">
      <alignment horizontal="center" vertical="justify" textRotation="90" wrapText="1"/>
    </xf>
    <xf numFmtId="0" fontId="4" fillId="33" borderId="21" xfId="0" applyNumberFormat="1" applyFont="1" applyFill="1" applyBorder="1" applyAlignment="1">
      <alignment horizontal="center" vertical="justify" textRotation="90" wrapText="1"/>
    </xf>
    <xf numFmtId="0" fontId="4" fillId="33" borderId="22" xfId="0" applyNumberFormat="1" applyFont="1" applyFill="1" applyBorder="1" applyAlignment="1">
      <alignment horizontal="center" vertical="justify" textRotation="90" wrapText="1"/>
    </xf>
    <xf numFmtId="0" fontId="4" fillId="33" borderId="20" xfId="0" applyFont="1" applyFill="1" applyBorder="1" applyAlignment="1">
      <alignment horizontal="center" textRotation="90" wrapText="1"/>
    </xf>
    <xf numFmtId="0" fontId="4" fillId="33" borderId="21" xfId="0" applyFont="1" applyFill="1" applyBorder="1" applyAlignment="1">
      <alignment horizontal="center" textRotation="90" wrapText="1"/>
    </xf>
    <xf numFmtId="0" fontId="4" fillId="33" borderId="22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5" sqref="C5:E6"/>
    </sheetView>
  </sheetViews>
  <sheetFormatPr defaultColWidth="9.00390625" defaultRowHeight="12.75"/>
  <cols>
    <col min="1" max="1" width="6.375" style="1" customWidth="1"/>
    <col min="2" max="2" width="26.875" style="1" customWidth="1"/>
    <col min="3" max="3" width="13.125" style="1" customWidth="1"/>
    <col min="4" max="4" width="14.75390625" style="1" customWidth="1"/>
    <col min="5" max="5" width="13.875" style="1" customWidth="1"/>
    <col min="6" max="6" width="12.125" style="1" customWidth="1"/>
    <col min="7" max="7" width="12.00390625" style="1" customWidth="1"/>
    <col min="8" max="8" width="12.375" style="1" customWidth="1"/>
    <col min="9" max="9" width="0.12890625" style="1" hidden="1" customWidth="1"/>
    <col min="10" max="10" width="9.125" style="1" hidden="1" customWidth="1"/>
    <col min="11" max="16384" width="9.125" style="1" customWidth="1"/>
  </cols>
  <sheetData>
    <row r="1" spans="6:12" ht="24.75" customHeight="1">
      <c r="F1" s="30" t="s">
        <v>18</v>
      </c>
      <c r="G1" s="30"/>
      <c r="H1" s="30"/>
      <c r="I1" s="5"/>
      <c r="J1" s="30"/>
      <c r="K1" s="30"/>
      <c r="L1" s="30"/>
    </row>
    <row r="2" spans="6:12" ht="81.75" customHeight="1">
      <c r="F2" s="15" t="s">
        <v>21</v>
      </c>
      <c r="G2" s="15"/>
      <c r="H2" s="15"/>
      <c r="I2" s="5"/>
      <c r="J2" s="31"/>
      <c r="K2" s="31"/>
      <c r="L2" s="31"/>
    </row>
    <row r="3" spans="1:12" ht="24" customHeight="1">
      <c r="A3" s="2"/>
      <c r="B3" s="2"/>
      <c r="C3" s="3" t="s">
        <v>4</v>
      </c>
      <c r="D3" s="3"/>
      <c r="E3" s="3"/>
      <c r="F3" s="16" t="s">
        <v>24</v>
      </c>
      <c r="G3" s="16"/>
      <c r="H3" s="16"/>
      <c r="I3" s="3"/>
      <c r="J3" s="32"/>
      <c r="K3" s="32"/>
      <c r="L3" s="32"/>
    </row>
    <row r="4" spans="1:8" ht="36" customHeight="1">
      <c r="A4" s="17" t="s">
        <v>23</v>
      </c>
      <c r="B4" s="17"/>
      <c r="C4" s="17"/>
      <c r="D4" s="17"/>
      <c r="E4" s="17"/>
      <c r="F4" s="17"/>
      <c r="G4" s="17"/>
      <c r="H4" s="17"/>
    </row>
    <row r="5" spans="1:8" ht="33.75" customHeight="1">
      <c r="A5" s="27" t="s">
        <v>1</v>
      </c>
      <c r="B5" s="24" t="s">
        <v>0</v>
      </c>
      <c r="C5" s="18" t="s">
        <v>5</v>
      </c>
      <c r="D5" s="19"/>
      <c r="E5" s="20"/>
      <c r="F5" s="33" t="s">
        <v>6</v>
      </c>
      <c r="G5" s="34"/>
      <c r="H5" s="35"/>
    </row>
    <row r="6" spans="1:8" ht="42" customHeight="1">
      <c r="A6" s="28"/>
      <c r="B6" s="25"/>
      <c r="C6" s="21"/>
      <c r="D6" s="22"/>
      <c r="E6" s="23"/>
      <c r="F6" s="33" t="s">
        <v>7</v>
      </c>
      <c r="G6" s="34"/>
      <c r="H6" s="35"/>
    </row>
    <row r="7" spans="1:8" ht="21" customHeight="1">
      <c r="A7" s="29"/>
      <c r="B7" s="26"/>
      <c r="C7" s="7" t="s">
        <v>19</v>
      </c>
      <c r="D7" s="7" t="s">
        <v>20</v>
      </c>
      <c r="E7" s="7" t="s">
        <v>22</v>
      </c>
      <c r="F7" s="7" t="s">
        <v>19</v>
      </c>
      <c r="G7" s="7" t="s">
        <v>20</v>
      </c>
      <c r="H7" s="7" t="s">
        <v>22</v>
      </c>
    </row>
    <row r="8" spans="1:10" ht="15.75">
      <c r="A8" s="8">
        <v>1</v>
      </c>
      <c r="B8" s="4" t="s">
        <v>8</v>
      </c>
      <c r="C8" s="9">
        <v>703.74</v>
      </c>
      <c r="D8" s="9">
        <v>715.59</v>
      </c>
      <c r="E8" s="9">
        <v>715.59</v>
      </c>
      <c r="F8" s="9">
        <v>71.58</v>
      </c>
      <c r="G8" s="9">
        <v>85.48</v>
      </c>
      <c r="H8" s="9">
        <v>85.48</v>
      </c>
      <c r="J8" s="6">
        <f>C8-F8</f>
        <v>632.16</v>
      </c>
    </row>
    <row r="9" spans="1:10" ht="15.75">
      <c r="A9" s="8">
        <v>2</v>
      </c>
      <c r="B9" s="4" t="s">
        <v>9</v>
      </c>
      <c r="C9" s="9">
        <v>2991.54</v>
      </c>
      <c r="D9" s="9">
        <v>3269.56</v>
      </c>
      <c r="E9" s="9">
        <v>3269.56</v>
      </c>
      <c r="F9" s="9">
        <v>8.29</v>
      </c>
      <c r="G9" s="9">
        <v>11.93</v>
      </c>
      <c r="H9" s="9">
        <v>11.93</v>
      </c>
      <c r="J9" s="6">
        <f aca="true" t="shared" si="0" ref="J9:J17">C9-F9</f>
        <v>2983.25</v>
      </c>
    </row>
    <row r="10" spans="1:10" ht="15.75">
      <c r="A10" s="8">
        <v>3</v>
      </c>
      <c r="B10" s="4" t="s">
        <v>10</v>
      </c>
      <c r="C10" s="9">
        <v>2610.57</v>
      </c>
      <c r="D10" s="9">
        <v>2501.52</v>
      </c>
      <c r="E10" s="9">
        <v>2501.52</v>
      </c>
      <c r="F10" s="9">
        <v>674.81</v>
      </c>
      <c r="G10" s="9">
        <v>699.99</v>
      </c>
      <c r="H10" s="9">
        <v>699.99</v>
      </c>
      <c r="J10" s="6">
        <f t="shared" si="0"/>
        <v>1935.7600000000002</v>
      </c>
    </row>
    <row r="11" spans="1:10" ht="15.75">
      <c r="A11" s="8">
        <v>4</v>
      </c>
      <c r="B11" s="4" t="s">
        <v>11</v>
      </c>
      <c r="C11" s="9">
        <v>3527.49</v>
      </c>
      <c r="D11" s="9">
        <v>3019.21</v>
      </c>
      <c r="E11" s="9">
        <v>3019.21</v>
      </c>
      <c r="F11" s="9">
        <v>1046.51</v>
      </c>
      <c r="G11" s="9">
        <v>1286.92</v>
      </c>
      <c r="H11" s="9">
        <v>1286.92</v>
      </c>
      <c r="J11" s="6">
        <f t="shared" si="0"/>
        <v>2480.9799999999996</v>
      </c>
    </row>
    <row r="12" spans="1:10" ht="15.75">
      <c r="A12" s="8">
        <v>5</v>
      </c>
      <c r="B12" s="4" t="s">
        <v>12</v>
      </c>
      <c r="C12" s="9">
        <v>5931.61</v>
      </c>
      <c r="D12" s="9">
        <v>6367.12</v>
      </c>
      <c r="E12" s="9">
        <v>6367.12</v>
      </c>
      <c r="F12" s="9">
        <v>300.26</v>
      </c>
      <c r="G12" s="9">
        <v>284.09</v>
      </c>
      <c r="H12" s="9">
        <v>284.09</v>
      </c>
      <c r="J12" s="6">
        <f t="shared" si="0"/>
        <v>5631.349999999999</v>
      </c>
    </row>
    <row r="13" spans="1:10" ht="15.75">
      <c r="A13" s="8">
        <v>6</v>
      </c>
      <c r="B13" s="4" t="s">
        <v>13</v>
      </c>
      <c r="C13" s="9">
        <v>2271.38</v>
      </c>
      <c r="D13" s="9">
        <v>2390.1</v>
      </c>
      <c r="E13" s="9">
        <v>2390.1</v>
      </c>
      <c r="F13" s="9">
        <v>263.62</v>
      </c>
      <c r="G13" s="9">
        <v>236.14</v>
      </c>
      <c r="H13" s="9">
        <v>236.14</v>
      </c>
      <c r="J13" s="6">
        <f t="shared" si="0"/>
        <v>2007.7600000000002</v>
      </c>
    </row>
    <row r="14" spans="1:10" ht="15.75">
      <c r="A14" s="8">
        <v>7</v>
      </c>
      <c r="B14" s="4" t="s">
        <v>14</v>
      </c>
      <c r="C14" s="9">
        <v>3611.14</v>
      </c>
      <c r="D14" s="9">
        <v>3875.28</v>
      </c>
      <c r="E14" s="9">
        <v>3875.28</v>
      </c>
      <c r="F14" s="9">
        <v>333.85</v>
      </c>
      <c r="G14" s="9">
        <v>282.38</v>
      </c>
      <c r="H14" s="9">
        <v>282.38</v>
      </c>
      <c r="J14" s="6">
        <f t="shared" si="0"/>
        <v>3277.29</v>
      </c>
    </row>
    <row r="15" spans="1:10" ht="15.75">
      <c r="A15" s="8">
        <v>8</v>
      </c>
      <c r="B15" s="4" t="s">
        <v>15</v>
      </c>
      <c r="C15" s="9">
        <v>3442.45</v>
      </c>
      <c r="D15" s="9">
        <v>2008.61</v>
      </c>
      <c r="E15" s="9">
        <v>2008.61</v>
      </c>
      <c r="F15" s="9">
        <v>3442.45</v>
      </c>
      <c r="G15" s="9">
        <v>2008.61</v>
      </c>
      <c r="H15" s="9">
        <v>2008.61</v>
      </c>
      <c r="J15" s="6">
        <f t="shared" si="0"/>
        <v>0</v>
      </c>
    </row>
    <row r="16" spans="1:10" ht="15.75">
      <c r="A16" s="8">
        <v>9</v>
      </c>
      <c r="B16" s="4" t="s">
        <v>16</v>
      </c>
      <c r="C16" s="9">
        <v>3506.83</v>
      </c>
      <c r="D16" s="9">
        <v>3603.69</v>
      </c>
      <c r="E16" s="9">
        <v>3603.69</v>
      </c>
      <c r="F16" s="9">
        <v>843.47</v>
      </c>
      <c r="G16" s="9">
        <v>685.35</v>
      </c>
      <c r="H16" s="9">
        <v>685.35</v>
      </c>
      <c r="J16" s="6">
        <f t="shared" si="0"/>
        <v>2663.3599999999997</v>
      </c>
    </row>
    <row r="17" spans="1:10" ht="15.75">
      <c r="A17" s="8">
        <v>10</v>
      </c>
      <c r="B17" s="4" t="s">
        <v>17</v>
      </c>
      <c r="C17" s="9">
        <v>1159.48</v>
      </c>
      <c r="D17" s="9">
        <v>1247.12</v>
      </c>
      <c r="E17" s="9">
        <v>1247.12</v>
      </c>
      <c r="F17" s="9">
        <v>19.06</v>
      </c>
      <c r="G17" s="9">
        <v>22.21</v>
      </c>
      <c r="H17" s="9">
        <v>22.21</v>
      </c>
      <c r="J17" s="6">
        <f t="shared" si="0"/>
        <v>1140.42</v>
      </c>
    </row>
    <row r="18" spans="1:8" ht="15.75" customHeight="1">
      <c r="A18" s="8"/>
      <c r="B18" s="10" t="s">
        <v>2</v>
      </c>
      <c r="C18" s="11">
        <f aca="true" t="shared" si="1" ref="C18:H18">C8+C9+C10+C11+C12+C13+C14+C15+C16+C17</f>
        <v>29756.23</v>
      </c>
      <c r="D18" s="11">
        <f t="shared" si="1"/>
        <v>28997.799999999996</v>
      </c>
      <c r="E18" s="11">
        <f t="shared" si="1"/>
        <v>28997.799999999996</v>
      </c>
      <c r="F18" s="11">
        <f t="shared" si="1"/>
        <v>7003.9</v>
      </c>
      <c r="G18" s="11">
        <f t="shared" si="1"/>
        <v>5603.1</v>
      </c>
      <c r="H18" s="11">
        <f t="shared" si="1"/>
        <v>5603.1</v>
      </c>
    </row>
    <row r="19" spans="1:8" ht="15.75">
      <c r="A19" s="12"/>
      <c r="B19" s="13"/>
      <c r="C19" s="12"/>
      <c r="D19" s="12"/>
      <c r="E19" s="12"/>
      <c r="F19" s="12"/>
      <c r="G19" s="12"/>
      <c r="H19" s="12"/>
    </row>
    <row r="20" spans="1:8" ht="15.75">
      <c r="A20" s="12"/>
      <c r="B20" s="12"/>
      <c r="C20" s="12"/>
      <c r="D20" s="12"/>
      <c r="E20" s="12"/>
      <c r="F20" s="12"/>
      <c r="G20" s="12"/>
      <c r="H20" s="12"/>
    </row>
    <row r="21" spans="1:8" ht="15.75">
      <c r="A21" s="12"/>
      <c r="B21" s="12"/>
      <c r="C21" s="12"/>
      <c r="D21" s="12"/>
      <c r="E21" s="12"/>
      <c r="F21" s="12"/>
      <c r="G21" s="12"/>
      <c r="H21" s="12"/>
    </row>
    <row r="22" ht="15.75">
      <c r="D22" s="1" t="s">
        <v>3</v>
      </c>
    </row>
  </sheetData>
  <sheetProtection/>
  <mergeCells count="12">
    <mergeCell ref="J1:L1"/>
    <mergeCell ref="J2:L2"/>
    <mergeCell ref="J3:L3"/>
    <mergeCell ref="F5:H5"/>
    <mergeCell ref="F6:H6"/>
    <mergeCell ref="F1:H1"/>
    <mergeCell ref="F2:H2"/>
    <mergeCell ref="F3:H3"/>
    <mergeCell ref="A4:H4"/>
    <mergeCell ref="C5:E6"/>
    <mergeCell ref="B5:B7"/>
    <mergeCell ref="A5:A7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8"/>
  <sheetViews>
    <sheetView tabSelected="1" view="pageBreakPreview" zoomScaleSheetLayoutView="100" zoomScalePageLayoutView="0" workbookViewId="0" topLeftCell="A1">
      <selection activeCell="M6" sqref="M6"/>
    </sheetView>
  </sheetViews>
  <sheetFormatPr defaultColWidth="9.00390625" defaultRowHeight="12.75"/>
  <cols>
    <col min="1" max="1" width="14.625" style="0" customWidth="1"/>
    <col min="2" max="2" width="7.75390625" style="0" customWidth="1"/>
    <col min="3" max="3" width="8.00390625" style="0" customWidth="1"/>
    <col min="4" max="4" width="6.25390625" style="0" customWidth="1"/>
    <col min="5" max="5" width="6.625" style="0" customWidth="1"/>
    <col min="6" max="6" width="6.75390625" style="0" customWidth="1"/>
    <col min="7" max="7" width="7.625" style="0" customWidth="1"/>
    <col min="8" max="8" width="7.75390625" style="0" customWidth="1"/>
    <col min="9" max="9" width="8.625" style="0" customWidth="1"/>
    <col min="10" max="10" width="7.375" style="0" customWidth="1"/>
    <col min="11" max="11" width="6.75390625" style="0" customWidth="1"/>
    <col min="12" max="12" width="7.25390625" style="0" customWidth="1"/>
    <col min="13" max="13" width="8.00390625" style="0" customWidth="1"/>
    <col min="14" max="14" width="6.75390625" style="0" customWidth="1"/>
    <col min="15" max="15" width="7.00390625" style="0" customWidth="1"/>
    <col min="16" max="16" width="7.625" style="0" customWidth="1"/>
    <col min="17" max="17" width="8.00390625" style="0" customWidth="1"/>
    <col min="18" max="19" width="8.25390625" style="0" customWidth="1"/>
    <col min="20" max="25" width="7.625" style="0" customWidth="1"/>
    <col min="26" max="28" width="7.125" style="0" customWidth="1"/>
    <col min="29" max="29" width="7.00390625" style="0" customWidth="1"/>
    <col min="30" max="30" width="7.625" style="0" customWidth="1"/>
    <col min="31" max="31" width="8.00390625" style="0" customWidth="1"/>
    <col min="32" max="32" width="8.125" style="0" customWidth="1"/>
    <col min="33" max="33" width="8.75390625" style="0" customWidth="1"/>
    <col min="34" max="34" width="9.00390625" style="0" customWidth="1"/>
    <col min="35" max="35" width="11.125" style="0" customWidth="1"/>
    <col min="36" max="36" width="9.00390625" style="0" customWidth="1"/>
    <col min="37" max="37" width="10.375" style="0" customWidth="1"/>
  </cols>
  <sheetData>
    <row r="1" spans="1:37" ht="19.5" customHeight="1">
      <c r="A1" s="14"/>
      <c r="B1" s="14"/>
      <c r="C1" s="14"/>
      <c r="D1" s="14"/>
      <c r="E1" s="36" t="s">
        <v>48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37" ht="23.25" customHeight="1">
      <c r="A2" s="14"/>
      <c r="B2" s="14"/>
      <c r="C2" s="14"/>
      <c r="D2" s="14"/>
      <c r="E2" s="37" t="s">
        <v>49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ht="0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5.5" customHeight="1">
      <c r="A4" s="38" t="s">
        <v>38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</row>
    <row r="5" spans="1:37" ht="257.25" customHeight="1">
      <c r="A5" s="39" t="s">
        <v>0</v>
      </c>
      <c r="B5" s="40" t="s">
        <v>25</v>
      </c>
      <c r="C5" s="41"/>
      <c r="D5" s="42"/>
      <c r="E5" s="43" t="s">
        <v>26</v>
      </c>
      <c r="F5" s="44"/>
      <c r="G5" s="45"/>
      <c r="H5" s="43" t="s">
        <v>39</v>
      </c>
      <c r="I5" s="44"/>
      <c r="J5" s="45"/>
      <c r="K5" s="43" t="s">
        <v>40</v>
      </c>
      <c r="L5" s="44"/>
      <c r="M5" s="45"/>
      <c r="N5" s="43" t="s">
        <v>41</v>
      </c>
      <c r="O5" s="44"/>
      <c r="P5" s="45"/>
      <c r="Q5" s="46" t="s">
        <v>42</v>
      </c>
      <c r="R5" s="47"/>
      <c r="S5" s="48"/>
      <c r="T5" s="43" t="s">
        <v>43</v>
      </c>
      <c r="U5" s="44"/>
      <c r="V5" s="45"/>
      <c r="W5" s="43" t="s">
        <v>45</v>
      </c>
      <c r="X5" s="44"/>
      <c r="Y5" s="45"/>
      <c r="Z5" s="43" t="s">
        <v>44</v>
      </c>
      <c r="AA5" s="44"/>
      <c r="AB5" s="45"/>
      <c r="AC5" s="43" t="s">
        <v>46</v>
      </c>
      <c r="AD5" s="44"/>
      <c r="AE5" s="45"/>
      <c r="AF5" s="46" t="s">
        <v>47</v>
      </c>
      <c r="AG5" s="47"/>
      <c r="AH5" s="48"/>
      <c r="AI5" s="49" t="s">
        <v>27</v>
      </c>
      <c r="AJ5" s="50"/>
      <c r="AK5" s="51"/>
    </row>
    <row r="6" spans="1:37" ht="87.75" customHeight="1">
      <c r="A6" s="39"/>
      <c r="B6" s="52" t="s">
        <v>50</v>
      </c>
      <c r="C6" s="52" t="s">
        <v>51</v>
      </c>
      <c r="D6" s="52" t="s">
        <v>52</v>
      </c>
      <c r="E6" s="52" t="s">
        <v>50</v>
      </c>
      <c r="F6" s="52" t="s">
        <v>51</v>
      </c>
      <c r="G6" s="52" t="s">
        <v>52</v>
      </c>
      <c r="H6" s="52" t="s">
        <v>50</v>
      </c>
      <c r="I6" s="52" t="s">
        <v>51</v>
      </c>
      <c r="J6" s="52" t="s">
        <v>52</v>
      </c>
      <c r="K6" s="52" t="s">
        <v>50</v>
      </c>
      <c r="L6" s="52" t="s">
        <v>51</v>
      </c>
      <c r="M6" s="52" t="s">
        <v>52</v>
      </c>
      <c r="N6" s="52" t="s">
        <v>50</v>
      </c>
      <c r="O6" s="52" t="s">
        <v>51</v>
      </c>
      <c r="P6" s="52" t="s">
        <v>52</v>
      </c>
      <c r="Q6" s="52" t="s">
        <v>50</v>
      </c>
      <c r="R6" s="52" t="s">
        <v>51</v>
      </c>
      <c r="S6" s="52" t="s">
        <v>52</v>
      </c>
      <c r="T6" s="52" t="s">
        <v>50</v>
      </c>
      <c r="U6" s="52" t="s">
        <v>51</v>
      </c>
      <c r="V6" s="52" t="s">
        <v>52</v>
      </c>
      <c r="W6" s="52" t="s">
        <v>50</v>
      </c>
      <c r="X6" s="52" t="s">
        <v>51</v>
      </c>
      <c r="Y6" s="52" t="s">
        <v>52</v>
      </c>
      <c r="Z6" s="52" t="s">
        <v>50</v>
      </c>
      <c r="AA6" s="52" t="s">
        <v>51</v>
      </c>
      <c r="AB6" s="52" t="s">
        <v>52</v>
      </c>
      <c r="AC6" s="52" t="s">
        <v>50</v>
      </c>
      <c r="AD6" s="52" t="s">
        <v>51</v>
      </c>
      <c r="AE6" s="52" t="s">
        <v>52</v>
      </c>
      <c r="AF6" s="52" t="s">
        <v>50</v>
      </c>
      <c r="AG6" s="52" t="s">
        <v>51</v>
      </c>
      <c r="AH6" s="52" t="s">
        <v>52</v>
      </c>
      <c r="AI6" s="52" t="s">
        <v>50</v>
      </c>
      <c r="AJ6" s="52" t="s">
        <v>51</v>
      </c>
      <c r="AK6" s="52" t="s">
        <v>52</v>
      </c>
    </row>
    <row r="7" spans="1:37" ht="12.75">
      <c r="A7" s="39" t="s">
        <v>28</v>
      </c>
      <c r="B7" s="53">
        <v>49.1</v>
      </c>
      <c r="C7" s="53">
        <v>49.1</v>
      </c>
      <c r="D7" s="54">
        <f>C7*100/B7</f>
        <v>100</v>
      </c>
      <c r="E7" s="53">
        <v>20</v>
      </c>
      <c r="F7" s="53">
        <v>20</v>
      </c>
      <c r="G7" s="54">
        <f>F7*100/E7</f>
        <v>100</v>
      </c>
      <c r="H7" s="53">
        <v>57</v>
      </c>
      <c r="I7" s="53">
        <v>57</v>
      </c>
      <c r="J7" s="54">
        <f>I7*100/H7</f>
        <v>100</v>
      </c>
      <c r="K7" s="53">
        <v>6.557</v>
      </c>
      <c r="L7" s="53">
        <v>6.557</v>
      </c>
      <c r="M7" s="54">
        <f aca="true" t="shared" si="0" ref="M7:M17">L7*100/K7</f>
        <v>100</v>
      </c>
      <c r="N7" s="53">
        <v>2.343</v>
      </c>
      <c r="O7" s="53">
        <v>2.343</v>
      </c>
      <c r="P7" s="54">
        <f aca="true" t="shared" si="1" ref="P7:P17">O7*100/N7</f>
        <v>100</v>
      </c>
      <c r="Q7" s="53">
        <v>151.5</v>
      </c>
      <c r="R7" s="53">
        <v>151.5</v>
      </c>
      <c r="S7" s="54">
        <f aca="true" t="shared" si="2" ref="S7:S17">R7*100/Q7</f>
        <v>100</v>
      </c>
      <c r="T7" s="53"/>
      <c r="U7" s="53"/>
      <c r="V7" s="54"/>
      <c r="W7" s="53">
        <v>64.2</v>
      </c>
      <c r="X7" s="53">
        <v>64.2</v>
      </c>
      <c r="Y7" s="54">
        <f aca="true" t="shared" si="3" ref="Y7:Y17">X7*100/W7</f>
        <v>100</v>
      </c>
      <c r="Z7" s="53"/>
      <c r="AA7" s="53"/>
      <c r="AB7" s="53"/>
      <c r="AC7" s="53">
        <v>195.974</v>
      </c>
      <c r="AD7" s="53">
        <v>99.001</v>
      </c>
      <c r="AE7" s="54">
        <f aca="true" t="shared" si="4" ref="AE7:AE17">AD7*100/AC7</f>
        <v>50.51741557553554</v>
      </c>
      <c r="AF7" s="53"/>
      <c r="AG7" s="53"/>
      <c r="AH7" s="53"/>
      <c r="AI7" s="53">
        <f>B7+E7+H7+K7+N7+Q7+T7+W7+Z7+AC7+AF7</f>
        <v>546.674</v>
      </c>
      <c r="AJ7" s="53">
        <f>C7+F7+I7+L7+O7+R7+U7+X7+AA7+AD7+AG7</f>
        <v>449.701</v>
      </c>
      <c r="AK7" s="54">
        <f aca="true" t="shared" si="5" ref="AK7:AK17">AJ7*100/AI7</f>
        <v>82.26127454387809</v>
      </c>
    </row>
    <row r="8" spans="1:37" ht="12.75">
      <c r="A8" s="39" t="s">
        <v>29</v>
      </c>
      <c r="B8" s="53">
        <v>113.912</v>
      </c>
      <c r="C8" s="53">
        <v>113.912</v>
      </c>
      <c r="D8" s="54">
        <f aca="true" t="shared" si="6" ref="D8:D17">C8*100/B8</f>
        <v>100</v>
      </c>
      <c r="E8" s="53"/>
      <c r="F8" s="53"/>
      <c r="G8" s="54"/>
      <c r="H8" s="53">
        <v>129</v>
      </c>
      <c r="I8" s="53">
        <v>129</v>
      </c>
      <c r="J8" s="54">
        <f aca="true" t="shared" si="7" ref="J8:J17">I8*100/H8</f>
        <v>100</v>
      </c>
      <c r="K8" s="53">
        <v>16.394</v>
      </c>
      <c r="L8" s="53">
        <v>16.394</v>
      </c>
      <c r="M8" s="54">
        <f t="shared" si="0"/>
        <v>100</v>
      </c>
      <c r="N8" s="53">
        <v>3.812</v>
      </c>
      <c r="O8" s="53">
        <v>3.812</v>
      </c>
      <c r="P8" s="54">
        <f t="shared" si="1"/>
        <v>100</v>
      </c>
      <c r="Q8" s="53">
        <v>351.45</v>
      </c>
      <c r="R8" s="53">
        <v>351.45</v>
      </c>
      <c r="S8" s="54">
        <f t="shared" si="2"/>
        <v>100</v>
      </c>
      <c r="T8" s="53"/>
      <c r="U8" s="53"/>
      <c r="V8" s="54"/>
      <c r="W8" s="53">
        <v>99.75</v>
      </c>
      <c r="X8" s="53">
        <v>99.75</v>
      </c>
      <c r="Y8" s="54">
        <f t="shared" si="3"/>
        <v>100</v>
      </c>
      <c r="Z8" s="53"/>
      <c r="AA8" s="53"/>
      <c r="AB8" s="53"/>
      <c r="AC8" s="53">
        <v>105</v>
      </c>
      <c r="AD8" s="53">
        <v>105</v>
      </c>
      <c r="AE8" s="54">
        <f t="shared" si="4"/>
        <v>100</v>
      </c>
      <c r="AF8" s="53"/>
      <c r="AG8" s="53"/>
      <c r="AH8" s="53"/>
      <c r="AI8" s="53">
        <f aca="true" t="shared" si="8" ref="AI8:AI17">B8+E8+H8+K8+N8+Q8+T8+W8+Z8+AC8+AF8</f>
        <v>819.318</v>
      </c>
      <c r="AJ8" s="53">
        <f aca="true" t="shared" si="9" ref="AJ8:AJ17">C8+F8+I8+L8+O8+R8+U8+X8+AA8+AD8+AG8</f>
        <v>819.318</v>
      </c>
      <c r="AK8" s="54">
        <f t="shared" si="5"/>
        <v>100</v>
      </c>
    </row>
    <row r="9" spans="1:37" ht="12.75">
      <c r="A9" s="39" t="s">
        <v>30</v>
      </c>
      <c r="B9" s="53">
        <v>251.392</v>
      </c>
      <c r="C9" s="53">
        <v>251.392</v>
      </c>
      <c r="D9" s="54">
        <f t="shared" si="6"/>
        <v>100</v>
      </c>
      <c r="E9" s="53"/>
      <c r="F9" s="53"/>
      <c r="G9" s="54"/>
      <c r="H9" s="53">
        <v>85</v>
      </c>
      <c r="I9" s="53">
        <v>85</v>
      </c>
      <c r="J9" s="54">
        <f t="shared" si="7"/>
        <v>100</v>
      </c>
      <c r="K9" s="53">
        <v>29.509</v>
      </c>
      <c r="L9" s="53">
        <v>29.509</v>
      </c>
      <c r="M9" s="54">
        <f t="shared" si="0"/>
        <v>100</v>
      </c>
      <c r="N9" s="39">
        <v>12.515</v>
      </c>
      <c r="O9" s="39">
        <v>12.515</v>
      </c>
      <c r="P9" s="54">
        <f t="shared" si="1"/>
        <v>100</v>
      </c>
      <c r="Q9" s="53">
        <v>686.228</v>
      </c>
      <c r="R9" s="53">
        <v>686.228</v>
      </c>
      <c r="S9" s="54">
        <f t="shared" si="2"/>
        <v>99.99999999999999</v>
      </c>
      <c r="T9" s="53"/>
      <c r="U9" s="53"/>
      <c r="V9" s="54"/>
      <c r="W9" s="53">
        <v>87.9</v>
      </c>
      <c r="X9" s="53">
        <v>87.9</v>
      </c>
      <c r="Y9" s="54">
        <f t="shared" si="3"/>
        <v>100</v>
      </c>
      <c r="Z9" s="53"/>
      <c r="AA9" s="53"/>
      <c r="AB9" s="53"/>
      <c r="AC9" s="53"/>
      <c r="AD9" s="53"/>
      <c r="AE9" s="54"/>
      <c r="AF9" s="53"/>
      <c r="AG9" s="53"/>
      <c r="AH9" s="53"/>
      <c r="AI9" s="53">
        <f t="shared" si="8"/>
        <v>1152.544</v>
      </c>
      <c r="AJ9" s="53">
        <f t="shared" si="9"/>
        <v>1152.544</v>
      </c>
      <c r="AK9" s="54">
        <f t="shared" si="5"/>
        <v>100</v>
      </c>
    </row>
    <row r="10" spans="1:37" ht="12.75">
      <c r="A10" s="39" t="s">
        <v>31</v>
      </c>
      <c r="B10" s="53">
        <v>251.785</v>
      </c>
      <c r="C10" s="53">
        <v>251.785</v>
      </c>
      <c r="D10" s="54">
        <f t="shared" si="6"/>
        <v>100</v>
      </c>
      <c r="E10" s="53">
        <v>87.333</v>
      </c>
      <c r="F10" s="53">
        <v>87.333</v>
      </c>
      <c r="G10" s="54">
        <f aca="true" t="shared" si="10" ref="G10:G17">F10*100/E10</f>
        <v>100</v>
      </c>
      <c r="H10" s="53">
        <v>118</v>
      </c>
      <c r="I10" s="53">
        <v>118</v>
      </c>
      <c r="J10" s="54">
        <f t="shared" si="7"/>
        <v>100</v>
      </c>
      <c r="K10" s="53">
        <v>18.033</v>
      </c>
      <c r="L10" s="53">
        <v>18.033</v>
      </c>
      <c r="M10" s="54">
        <f t="shared" si="0"/>
        <v>100</v>
      </c>
      <c r="N10" s="53">
        <v>26.95</v>
      </c>
      <c r="O10" s="53">
        <v>26.95</v>
      </c>
      <c r="P10" s="54">
        <f t="shared" si="1"/>
        <v>100</v>
      </c>
      <c r="Q10" s="53">
        <v>695.104</v>
      </c>
      <c r="R10" s="53">
        <v>695.104</v>
      </c>
      <c r="S10" s="54">
        <f t="shared" si="2"/>
        <v>100</v>
      </c>
      <c r="T10" s="53">
        <v>410</v>
      </c>
      <c r="U10" s="53">
        <v>410</v>
      </c>
      <c r="V10" s="54">
        <f aca="true" t="shared" si="11" ref="V10:V17">U10*100/T10</f>
        <v>100</v>
      </c>
      <c r="W10" s="53">
        <v>135.3</v>
      </c>
      <c r="X10" s="53">
        <v>135.3</v>
      </c>
      <c r="Y10" s="54">
        <f t="shared" si="3"/>
        <v>100</v>
      </c>
      <c r="Z10" s="53"/>
      <c r="AA10" s="53"/>
      <c r="AB10" s="53"/>
      <c r="AC10" s="53">
        <v>60</v>
      </c>
      <c r="AD10" s="53">
        <v>60</v>
      </c>
      <c r="AE10" s="54">
        <f t="shared" si="4"/>
        <v>100</v>
      </c>
      <c r="AF10" s="53"/>
      <c r="AG10" s="53"/>
      <c r="AH10" s="53"/>
      <c r="AI10" s="53">
        <f t="shared" si="8"/>
        <v>1802.5049999999999</v>
      </c>
      <c r="AJ10" s="53">
        <f t="shared" si="9"/>
        <v>1802.5049999999999</v>
      </c>
      <c r="AK10" s="54">
        <f t="shared" si="5"/>
        <v>100</v>
      </c>
    </row>
    <row r="11" spans="1:37" ht="12.75">
      <c r="A11" s="39" t="s">
        <v>32</v>
      </c>
      <c r="B11" s="53">
        <v>178.724</v>
      </c>
      <c r="C11" s="53">
        <v>178.724</v>
      </c>
      <c r="D11" s="54">
        <f t="shared" si="6"/>
        <v>100</v>
      </c>
      <c r="E11" s="53"/>
      <c r="F11" s="53"/>
      <c r="G11" s="54"/>
      <c r="H11" s="53">
        <v>115</v>
      </c>
      <c r="I11" s="53">
        <v>115</v>
      </c>
      <c r="J11" s="54">
        <f t="shared" si="7"/>
        <v>100</v>
      </c>
      <c r="K11" s="53">
        <v>29.512</v>
      </c>
      <c r="L11" s="53">
        <v>29.512</v>
      </c>
      <c r="M11" s="54">
        <f t="shared" si="0"/>
        <v>99.99999999999999</v>
      </c>
      <c r="N11" s="39">
        <v>14.142</v>
      </c>
      <c r="O11" s="39">
        <v>14.142</v>
      </c>
      <c r="P11" s="54">
        <f t="shared" si="1"/>
        <v>100</v>
      </c>
      <c r="Q11" s="53">
        <v>551.42</v>
      </c>
      <c r="R11" s="53">
        <v>551.42</v>
      </c>
      <c r="S11" s="54">
        <f t="shared" si="2"/>
        <v>100</v>
      </c>
      <c r="T11" s="53">
        <v>430</v>
      </c>
      <c r="U11" s="53">
        <v>378.054</v>
      </c>
      <c r="V11" s="54">
        <f t="shared" si="11"/>
        <v>87.91953488372091</v>
      </c>
      <c r="W11" s="53">
        <v>111.6</v>
      </c>
      <c r="X11" s="53">
        <v>111.6</v>
      </c>
      <c r="Y11" s="54">
        <f t="shared" si="3"/>
        <v>100</v>
      </c>
      <c r="Z11" s="53">
        <v>210</v>
      </c>
      <c r="AA11" s="53">
        <v>210</v>
      </c>
      <c r="AB11" s="53">
        <v>100</v>
      </c>
      <c r="AC11" s="53">
        <v>270.973</v>
      </c>
      <c r="AD11" s="53">
        <v>171.999</v>
      </c>
      <c r="AE11" s="54">
        <f t="shared" si="4"/>
        <v>63.47458971927091</v>
      </c>
      <c r="AF11" s="53"/>
      <c r="AG11" s="53"/>
      <c r="AH11" s="53"/>
      <c r="AI11" s="53">
        <f t="shared" si="8"/>
        <v>1911.3709999999999</v>
      </c>
      <c r="AJ11" s="53">
        <f t="shared" si="9"/>
        <v>1760.4509999999998</v>
      </c>
      <c r="AK11" s="54">
        <f t="shared" si="5"/>
        <v>92.1040970068082</v>
      </c>
    </row>
    <row r="12" spans="1:37" ht="12.75">
      <c r="A12" s="39" t="s">
        <v>33</v>
      </c>
      <c r="B12" s="53">
        <v>159.084</v>
      </c>
      <c r="C12" s="53">
        <v>159.084</v>
      </c>
      <c r="D12" s="54">
        <f t="shared" si="6"/>
        <v>100</v>
      </c>
      <c r="E12" s="53"/>
      <c r="F12" s="53"/>
      <c r="G12" s="54"/>
      <c r="H12" s="53">
        <v>85</v>
      </c>
      <c r="I12" s="53">
        <v>85</v>
      </c>
      <c r="J12" s="54">
        <f t="shared" si="7"/>
        <v>100</v>
      </c>
      <c r="K12" s="53">
        <v>19.675</v>
      </c>
      <c r="L12" s="53">
        <v>19.675</v>
      </c>
      <c r="M12" s="54">
        <f t="shared" si="0"/>
        <v>100</v>
      </c>
      <c r="N12" s="39">
        <v>6.361</v>
      </c>
      <c r="O12" s="39">
        <v>6.361</v>
      </c>
      <c r="P12" s="54">
        <f t="shared" si="1"/>
        <v>100.00000000000001</v>
      </c>
      <c r="Q12" s="39">
        <v>483.447</v>
      </c>
      <c r="R12" s="39">
        <v>483.447</v>
      </c>
      <c r="S12" s="54">
        <f t="shared" si="2"/>
        <v>100</v>
      </c>
      <c r="T12" s="53"/>
      <c r="U12" s="53"/>
      <c r="V12" s="39"/>
      <c r="W12" s="53">
        <v>87.9</v>
      </c>
      <c r="X12" s="53">
        <v>87.9</v>
      </c>
      <c r="Y12" s="54">
        <f t="shared" si="3"/>
        <v>100</v>
      </c>
      <c r="Z12" s="39"/>
      <c r="AA12" s="39"/>
      <c r="AB12" s="39"/>
      <c r="AC12" s="39">
        <v>76.506</v>
      </c>
      <c r="AD12" s="39">
        <v>76.506</v>
      </c>
      <c r="AE12" s="54">
        <f t="shared" si="4"/>
        <v>100</v>
      </c>
      <c r="AF12" s="39"/>
      <c r="AG12" s="39"/>
      <c r="AH12" s="39"/>
      <c r="AI12" s="53">
        <f t="shared" si="8"/>
        <v>917.973</v>
      </c>
      <c r="AJ12" s="53">
        <f t="shared" si="9"/>
        <v>917.973</v>
      </c>
      <c r="AK12" s="54">
        <f t="shared" si="5"/>
        <v>99.99999999999999</v>
      </c>
    </row>
    <row r="13" spans="1:37" ht="12.75">
      <c r="A13" s="39" t="s">
        <v>34</v>
      </c>
      <c r="B13" s="53">
        <v>249.428</v>
      </c>
      <c r="C13" s="53">
        <v>249.428</v>
      </c>
      <c r="D13" s="54">
        <f t="shared" si="6"/>
        <v>100</v>
      </c>
      <c r="E13" s="39">
        <v>81.967</v>
      </c>
      <c r="F13" s="39">
        <v>81.967</v>
      </c>
      <c r="G13" s="54">
        <f t="shared" si="10"/>
        <v>100.00000000000001</v>
      </c>
      <c r="H13" s="53">
        <v>80</v>
      </c>
      <c r="I13" s="53">
        <v>80</v>
      </c>
      <c r="J13" s="54">
        <f t="shared" si="7"/>
        <v>100</v>
      </c>
      <c r="K13" s="53">
        <v>19.673</v>
      </c>
      <c r="L13" s="53">
        <v>19.673</v>
      </c>
      <c r="M13" s="54">
        <f t="shared" si="0"/>
        <v>100</v>
      </c>
      <c r="N13" s="39">
        <v>8.221</v>
      </c>
      <c r="O13" s="39">
        <v>8.221</v>
      </c>
      <c r="P13" s="54">
        <f t="shared" si="1"/>
        <v>100</v>
      </c>
      <c r="Q13" s="39">
        <v>650.042</v>
      </c>
      <c r="R13" s="39">
        <v>650.042</v>
      </c>
      <c r="S13" s="54">
        <f t="shared" si="2"/>
        <v>100</v>
      </c>
      <c r="T13" s="53">
        <v>485</v>
      </c>
      <c r="U13" s="53">
        <v>485</v>
      </c>
      <c r="V13" s="54">
        <f t="shared" si="11"/>
        <v>100</v>
      </c>
      <c r="W13" s="53">
        <v>99.75</v>
      </c>
      <c r="X13" s="53">
        <v>99.75</v>
      </c>
      <c r="Y13" s="54">
        <f t="shared" si="3"/>
        <v>100</v>
      </c>
      <c r="Z13" s="39"/>
      <c r="AA13" s="39"/>
      <c r="AB13" s="39"/>
      <c r="AC13" s="53">
        <v>70</v>
      </c>
      <c r="AD13" s="53">
        <v>70</v>
      </c>
      <c r="AE13" s="54">
        <f t="shared" si="4"/>
        <v>100</v>
      </c>
      <c r="AF13" s="53"/>
      <c r="AG13" s="53"/>
      <c r="AH13" s="53"/>
      <c r="AI13" s="53">
        <f t="shared" si="8"/>
        <v>1744.0810000000001</v>
      </c>
      <c r="AJ13" s="53">
        <f t="shared" si="9"/>
        <v>1744.0810000000001</v>
      </c>
      <c r="AK13" s="54">
        <f t="shared" si="5"/>
        <v>100</v>
      </c>
    </row>
    <row r="14" spans="1:37" ht="12.75">
      <c r="A14" s="39" t="s">
        <v>35</v>
      </c>
      <c r="B14" s="53">
        <v>654.087</v>
      </c>
      <c r="C14" s="53">
        <v>654.087</v>
      </c>
      <c r="D14" s="54">
        <f t="shared" si="6"/>
        <v>100</v>
      </c>
      <c r="E14" s="53"/>
      <c r="F14" s="53"/>
      <c r="G14" s="54"/>
      <c r="H14" s="53">
        <v>106</v>
      </c>
      <c r="I14" s="53">
        <v>106</v>
      </c>
      <c r="J14" s="54">
        <f t="shared" si="7"/>
        <v>100</v>
      </c>
      <c r="K14" s="53">
        <v>3.278</v>
      </c>
      <c r="L14" s="53">
        <v>3.278</v>
      </c>
      <c r="M14" s="54">
        <f t="shared" si="0"/>
        <v>100</v>
      </c>
      <c r="N14" s="53">
        <v>68.3</v>
      </c>
      <c r="O14" s="53">
        <v>68.3</v>
      </c>
      <c r="P14" s="54">
        <f t="shared" si="1"/>
        <v>100</v>
      </c>
      <c r="Q14" s="53">
        <v>5458.604</v>
      </c>
      <c r="R14" s="53">
        <v>5458.604</v>
      </c>
      <c r="S14" s="54">
        <f t="shared" si="2"/>
        <v>100</v>
      </c>
      <c r="T14" s="53">
        <v>470</v>
      </c>
      <c r="U14" s="53">
        <v>470</v>
      </c>
      <c r="V14" s="54">
        <f t="shared" si="11"/>
        <v>100</v>
      </c>
      <c r="W14" s="53">
        <v>135.3</v>
      </c>
      <c r="X14" s="53">
        <v>135.3</v>
      </c>
      <c r="Y14" s="54">
        <f t="shared" si="3"/>
        <v>100</v>
      </c>
      <c r="Z14" s="53"/>
      <c r="AA14" s="53"/>
      <c r="AB14" s="53"/>
      <c r="AC14" s="53"/>
      <c r="AD14" s="53"/>
      <c r="AE14" s="54"/>
      <c r="AF14" s="53">
        <v>1874.1</v>
      </c>
      <c r="AG14" s="53">
        <v>1874.1</v>
      </c>
      <c r="AH14" s="54">
        <v>100</v>
      </c>
      <c r="AI14" s="53">
        <f t="shared" si="8"/>
        <v>8769.669</v>
      </c>
      <c r="AJ14" s="53">
        <f t="shared" si="9"/>
        <v>8769.669</v>
      </c>
      <c r="AK14" s="54">
        <f t="shared" si="5"/>
        <v>100</v>
      </c>
    </row>
    <row r="15" spans="1:37" ht="12.75">
      <c r="A15" s="39" t="s">
        <v>36</v>
      </c>
      <c r="B15" s="53">
        <v>247.464</v>
      </c>
      <c r="C15" s="53">
        <v>247.464</v>
      </c>
      <c r="D15" s="54">
        <f t="shared" si="6"/>
        <v>100</v>
      </c>
      <c r="E15" s="53"/>
      <c r="F15" s="53"/>
      <c r="G15" s="54"/>
      <c r="H15" s="53">
        <v>101</v>
      </c>
      <c r="I15" s="53">
        <v>101</v>
      </c>
      <c r="J15" s="54">
        <f t="shared" si="7"/>
        <v>100</v>
      </c>
      <c r="K15" s="53">
        <v>16.395</v>
      </c>
      <c r="L15" s="53">
        <v>16.395</v>
      </c>
      <c r="M15" s="54">
        <f t="shared" si="0"/>
        <v>100</v>
      </c>
      <c r="N15" s="53">
        <v>16.69</v>
      </c>
      <c r="O15" s="53">
        <v>16.69</v>
      </c>
      <c r="P15" s="54">
        <f t="shared" si="1"/>
        <v>100</v>
      </c>
      <c r="Q15" s="53">
        <v>725.01</v>
      </c>
      <c r="R15" s="53">
        <v>725.01</v>
      </c>
      <c r="S15" s="54">
        <f t="shared" si="2"/>
        <v>100</v>
      </c>
      <c r="T15" s="53">
        <v>476.754</v>
      </c>
      <c r="U15" s="53">
        <v>222.546</v>
      </c>
      <c r="V15" s="54">
        <f t="shared" si="11"/>
        <v>46.67941957487509</v>
      </c>
      <c r="W15" s="53">
        <v>111.6</v>
      </c>
      <c r="X15" s="53">
        <v>111.6</v>
      </c>
      <c r="Y15" s="54">
        <f t="shared" si="3"/>
        <v>100</v>
      </c>
      <c r="Z15" s="53"/>
      <c r="AA15" s="53"/>
      <c r="AB15" s="53"/>
      <c r="AC15" s="53">
        <v>99.517</v>
      </c>
      <c r="AD15" s="53">
        <v>99.517</v>
      </c>
      <c r="AE15" s="54">
        <f t="shared" si="4"/>
        <v>100</v>
      </c>
      <c r="AF15" s="53"/>
      <c r="AG15" s="53"/>
      <c r="AH15" s="54"/>
      <c r="AI15" s="53">
        <f t="shared" si="8"/>
        <v>1794.43</v>
      </c>
      <c r="AJ15" s="53">
        <f t="shared" si="9"/>
        <v>1540.222</v>
      </c>
      <c r="AK15" s="54">
        <f t="shared" si="5"/>
        <v>85.8334958733414</v>
      </c>
    </row>
    <row r="16" spans="1:37" ht="12.75">
      <c r="A16" s="39" t="s">
        <v>37</v>
      </c>
      <c r="B16" s="53">
        <v>80.524</v>
      </c>
      <c r="C16" s="53">
        <v>80.524</v>
      </c>
      <c r="D16" s="54">
        <f t="shared" si="6"/>
        <v>100</v>
      </c>
      <c r="E16" s="53">
        <v>20</v>
      </c>
      <c r="F16" s="53">
        <v>20</v>
      </c>
      <c r="G16" s="54">
        <f t="shared" si="10"/>
        <v>100</v>
      </c>
      <c r="H16" s="53">
        <v>86</v>
      </c>
      <c r="I16" s="53">
        <v>86</v>
      </c>
      <c r="J16" s="54">
        <f t="shared" si="7"/>
        <v>100</v>
      </c>
      <c r="K16" s="53">
        <v>14.261</v>
      </c>
      <c r="L16" s="53">
        <v>14.261</v>
      </c>
      <c r="M16" s="54">
        <f t="shared" si="0"/>
        <v>100</v>
      </c>
      <c r="N16" s="53">
        <v>3.766</v>
      </c>
      <c r="O16" s="53">
        <v>3.766</v>
      </c>
      <c r="P16" s="54">
        <f t="shared" si="1"/>
        <v>100</v>
      </c>
      <c r="Q16" s="53">
        <v>247.195</v>
      </c>
      <c r="R16" s="53">
        <v>247.195</v>
      </c>
      <c r="S16" s="54">
        <f t="shared" si="2"/>
        <v>100</v>
      </c>
      <c r="T16" s="53"/>
      <c r="U16" s="53"/>
      <c r="V16" s="54"/>
      <c r="W16" s="53">
        <v>64.2</v>
      </c>
      <c r="X16" s="53">
        <v>64.2</v>
      </c>
      <c r="Y16" s="54">
        <f t="shared" si="3"/>
        <v>100</v>
      </c>
      <c r="Z16" s="53"/>
      <c r="AA16" s="53"/>
      <c r="AB16" s="53"/>
      <c r="AC16" s="53"/>
      <c r="AD16" s="53"/>
      <c r="AE16" s="54"/>
      <c r="AF16" s="53"/>
      <c r="AG16" s="53"/>
      <c r="AH16" s="54"/>
      <c r="AI16" s="53">
        <f t="shared" si="8"/>
        <v>515.946</v>
      </c>
      <c r="AJ16" s="53">
        <f t="shared" si="9"/>
        <v>515.946</v>
      </c>
      <c r="AK16" s="54">
        <f t="shared" si="5"/>
        <v>100</v>
      </c>
    </row>
    <row r="17" spans="1:37" ht="12.75">
      <c r="A17" s="39" t="s">
        <v>2</v>
      </c>
      <c r="B17" s="53">
        <f>SUM(B7:B16)</f>
        <v>2235.5</v>
      </c>
      <c r="C17" s="53">
        <f>SUM(C7:C16)</f>
        <v>2235.5</v>
      </c>
      <c r="D17" s="54">
        <f t="shared" si="6"/>
        <v>100</v>
      </c>
      <c r="E17" s="53">
        <f>SUM(E7:E16)</f>
        <v>209.3</v>
      </c>
      <c r="F17" s="53">
        <f>SUM(F7:F16)</f>
        <v>209.3</v>
      </c>
      <c r="G17" s="54">
        <f t="shared" si="10"/>
        <v>100</v>
      </c>
      <c r="H17" s="53">
        <f>SUM(H7:H16)</f>
        <v>962</v>
      </c>
      <c r="I17" s="53">
        <f>SUM(I7:I16)</f>
        <v>962</v>
      </c>
      <c r="J17" s="54">
        <f t="shared" si="7"/>
        <v>100</v>
      </c>
      <c r="K17" s="53">
        <f>SUM(K7:K16)</f>
        <v>173.28699999999998</v>
      </c>
      <c r="L17" s="53">
        <f>SUM(L7:L16)</f>
        <v>173.28699999999998</v>
      </c>
      <c r="M17" s="54">
        <f t="shared" si="0"/>
        <v>100</v>
      </c>
      <c r="N17" s="53">
        <f>SUM(N7:N16)</f>
        <v>163.1</v>
      </c>
      <c r="O17" s="53">
        <f>SUM(O7:O16)</f>
        <v>163.1</v>
      </c>
      <c r="P17" s="54">
        <f t="shared" si="1"/>
        <v>100</v>
      </c>
      <c r="Q17" s="53">
        <f>SUM(Q7:Q16)</f>
        <v>10000</v>
      </c>
      <c r="R17" s="53">
        <f>SUM(R7:R16)</f>
        <v>10000</v>
      </c>
      <c r="S17" s="54">
        <f t="shared" si="2"/>
        <v>100</v>
      </c>
      <c r="T17" s="53">
        <f>SUM(T7:T16)</f>
        <v>2271.754</v>
      </c>
      <c r="U17" s="53">
        <f>SUM(U7:U16)</f>
        <v>1965.6000000000001</v>
      </c>
      <c r="V17" s="54">
        <f t="shared" si="11"/>
        <v>86.52345280342854</v>
      </c>
      <c r="W17" s="53">
        <f>SUM(W7:W16)</f>
        <v>997.5000000000001</v>
      </c>
      <c r="X17" s="53">
        <f>SUM(X7:X16)</f>
        <v>997.5000000000001</v>
      </c>
      <c r="Y17" s="54">
        <f t="shared" si="3"/>
        <v>100</v>
      </c>
      <c r="Z17" s="53">
        <f>SUM(Z7:Z16)</f>
        <v>210</v>
      </c>
      <c r="AA17" s="53">
        <v>210</v>
      </c>
      <c r="AB17" s="53">
        <v>100</v>
      </c>
      <c r="AC17" s="53">
        <f>AC7+AC8+AC9+AC10+AC11+AC13++AC14+AC15+AC12</f>
        <v>877.9699999999999</v>
      </c>
      <c r="AD17" s="53">
        <f>AD7+AD8+AD9+AD10+AD11+AD13++AD14+AD15+AD12</f>
        <v>682.023</v>
      </c>
      <c r="AE17" s="54">
        <f t="shared" si="4"/>
        <v>77.68181145141635</v>
      </c>
      <c r="AF17" s="53">
        <f>AF7+AF8+AF9+AF10+AF11+AF13++AF14+AF15+AF12</f>
        <v>1874.1</v>
      </c>
      <c r="AG17" s="53">
        <v>1874.1</v>
      </c>
      <c r="AH17" s="54">
        <v>100</v>
      </c>
      <c r="AI17" s="53">
        <f t="shared" si="8"/>
        <v>19974.511</v>
      </c>
      <c r="AJ17" s="53">
        <f t="shared" si="9"/>
        <v>19472.41</v>
      </c>
      <c r="AK17" s="54">
        <f t="shared" si="5"/>
        <v>97.48629140407994</v>
      </c>
    </row>
    <row r="18" spans="1:37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</sheetData>
  <sheetProtection/>
  <mergeCells count="15">
    <mergeCell ref="W5:Y5"/>
    <mergeCell ref="Z5:AB5"/>
    <mergeCell ref="AC5:AE5"/>
    <mergeCell ref="AF5:AH5"/>
    <mergeCell ref="AI5:AK5"/>
    <mergeCell ref="E1:AK1"/>
    <mergeCell ref="E2:AK2"/>
    <mergeCell ref="A4:AK4"/>
    <mergeCell ref="B5:D5"/>
    <mergeCell ref="E5:G5"/>
    <mergeCell ref="H5:J5"/>
    <mergeCell ref="K5:M5"/>
    <mergeCell ref="N5:P5"/>
    <mergeCell ref="Q5:S5"/>
    <mergeCell ref="T5:V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2017-12-19T04:11:20Z</cp:lastPrinted>
  <dcterms:created xsi:type="dcterms:W3CDTF">2007-09-04T01:54:47Z</dcterms:created>
  <dcterms:modified xsi:type="dcterms:W3CDTF">2019-03-20T06:49:38Z</dcterms:modified>
  <cp:category/>
  <cp:version/>
  <cp:contentType/>
  <cp:contentStatus/>
</cp:coreProperties>
</file>